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6065" windowHeight="4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5" i="1" l="1"/>
  <c r="J25" i="1" s="1"/>
  <c r="H24" i="1"/>
  <c r="J24" i="1" s="1"/>
  <c r="H23" i="1"/>
  <c r="J23" i="1" s="1"/>
  <c r="H22" i="1"/>
  <c r="J22" i="1" s="1"/>
  <c r="H30" i="1"/>
  <c r="J30" i="1" s="1"/>
  <c r="H14" i="1"/>
  <c r="J14" i="1" s="1"/>
  <c r="H6" i="1"/>
  <c r="J6" i="1" s="1"/>
  <c r="H20" i="1"/>
  <c r="J20" i="1" s="1"/>
  <c r="J29" i="1"/>
  <c r="K29" i="1" s="1"/>
  <c r="K25" i="1" l="1"/>
  <c r="L25" i="1" s="1"/>
  <c r="K23" i="1"/>
  <c r="L23" i="1" s="1"/>
  <c r="K24" i="1"/>
  <c r="L24" i="1" s="1"/>
  <c r="K22" i="1"/>
  <c r="L22" i="1" s="1"/>
  <c r="K30" i="1"/>
  <c r="L30" i="1" s="1"/>
  <c r="K14" i="1"/>
  <c r="L14" i="1" s="1"/>
  <c r="K6" i="1"/>
  <c r="L6" i="1" s="1"/>
  <c r="K20" i="1"/>
  <c r="L20" i="1" s="1"/>
  <c r="L29" i="1"/>
  <c r="G33" i="1" l="1"/>
  <c r="H31" i="1"/>
  <c r="J31" i="1" s="1"/>
  <c r="H29" i="1"/>
  <c r="H28" i="1"/>
  <c r="J28" i="1" s="1"/>
  <c r="H27" i="1"/>
  <c r="J27" i="1" s="1"/>
  <c r="H26" i="1"/>
  <c r="J26" i="1" s="1"/>
  <c r="H21" i="1"/>
  <c r="J21" i="1" s="1"/>
  <c r="H19" i="1"/>
  <c r="J19" i="1" s="1"/>
  <c r="H18" i="1"/>
  <c r="J18" i="1" s="1"/>
  <c r="H17" i="1"/>
  <c r="J17" i="1" s="1"/>
  <c r="H16" i="1"/>
  <c r="J16" i="1" s="1"/>
  <c r="H15" i="1"/>
  <c r="J15" i="1" s="1"/>
  <c r="H13" i="1"/>
  <c r="J13" i="1" s="1"/>
  <c r="H12" i="1"/>
  <c r="J12" i="1" s="1"/>
  <c r="H11" i="1"/>
  <c r="J11" i="1" s="1"/>
  <c r="K11" i="1" s="1"/>
  <c r="H10" i="1"/>
  <c r="J10" i="1" s="1"/>
  <c r="K10" i="1" s="1"/>
  <c r="H9" i="1"/>
  <c r="J9" i="1" s="1"/>
  <c r="K9" i="1" s="1"/>
  <c r="H8" i="1"/>
  <c r="J8" i="1" s="1"/>
  <c r="K8" i="1" s="1"/>
  <c r="H7" i="1"/>
  <c r="J7" i="1" s="1"/>
  <c r="K7" i="1" s="1"/>
  <c r="H5" i="1"/>
  <c r="J5" i="1" s="1"/>
  <c r="K15" i="1" l="1"/>
  <c r="L15" i="1" s="1"/>
  <c r="K17" i="1"/>
  <c r="L17" i="1" s="1"/>
  <c r="K19" i="1"/>
  <c r="L19" i="1" s="1"/>
  <c r="K26" i="1"/>
  <c r="L26" i="1" s="1"/>
  <c r="K28" i="1"/>
  <c r="L28" i="1" s="1"/>
  <c r="K31" i="1"/>
  <c r="L31" i="1" s="1"/>
  <c r="J33" i="1"/>
  <c r="K12" i="1"/>
  <c r="L12" i="1" s="1"/>
  <c r="K13" i="1"/>
  <c r="L13" i="1" s="1"/>
  <c r="K16" i="1"/>
  <c r="L16" i="1" s="1"/>
  <c r="K18" i="1"/>
  <c r="L18" i="1" s="1"/>
  <c r="K21" i="1"/>
  <c r="L21" i="1" s="1"/>
  <c r="K27" i="1"/>
  <c r="L27" i="1" s="1"/>
  <c r="L9" i="1"/>
  <c r="L10" i="1"/>
  <c r="L11" i="1"/>
  <c r="H33" i="1"/>
  <c r="L7" i="1"/>
  <c r="L8" i="1"/>
  <c r="K5" i="1"/>
  <c r="L33" i="1" l="1"/>
  <c r="L5" i="1"/>
  <c r="K33" i="1"/>
</calcChain>
</file>

<file path=xl/sharedStrings.xml><?xml version="1.0" encoding="utf-8"?>
<sst xmlns="http://schemas.openxmlformats.org/spreadsheetml/2006/main" count="81" uniqueCount="43">
  <si>
    <t>업체</t>
    <phoneticPr fontId="4" type="noConversion"/>
  </si>
  <si>
    <t>COLOR</t>
    <phoneticPr fontId="4" type="noConversion"/>
  </si>
  <si>
    <t>중량</t>
    <phoneticPr fontId="4" type="noConversion"/>
  </si>
  <si>
    <t>폭</t>
    <phoneticPr fontId="4" type="noConversion"/>
  </si>
  <si>
    <t>ROLL수</t>
    <phoneticPr fontId="4" type="noConversion"/>
  </si>
  <si>
    <t>총중량</t>
    <phoneticPr fontId="4" type="noConversion"/>
  </si>
  <si>
    <t>단가</t>
    <phoneticPr fontId="4" type="noConversion"/>
  </si>
  <si>
    <t>공급가</t>
    <phoneticPr fontId="4" type="noConversion"/>
  </si>
  <si>
    <t>세액</t>
    <phoneticPr fontId="4" type="noConversion"/>
  </si>
  <si>
    <t>총금액</t>
    <phoneticPr fontId="4" type="noConversion"/>
  </si>
  <si>
    <t>g/m2</t>
    <phoneticPr fontId="4" type="noConversion"/>
  </si>
  <si>
    <t>m</t>
    <phoneticPr fontId="4" type="noConversion"/>
  </si>
  <si>
    <t>kg</t>
    <phoneticPr fontId="4" type="noConversion"/>
  </si>
  <si>
    <t>원/kg</t>
    <phoneticPr fontId="4" type="noConversion"/>
  </si>
  <si>
    <t>원</t>
    <phoneticPr fontId="4" type="noConversion"/>
  </si>
  <si>
    <t xml:space="preserve"> </t>
    <phoneticPr fontId="4" type="noConversion"/>
  </si>
  <si>
    <t>WH1</t>
    <phoneticPr fontId="4" type="noConversion"/>
  </si>
  <si>
    <t>WH1</t>
    <phoneticPr fontId="4" type="noConversion"/>
  </si>
  <si>
    <t>NA</t>
    <phoneticPr fontId="4" type="noConversion"/>
  </si>
  <si>
    <t>YL9</t>
    <phoneticPr fontId="4" type="noConversion"/>
  </si>
  <si>
    <t>SH</t>
  </si>
  <si>
    <t>WH1</t>
  </si>
  <si>
    <t>SMMS</t>
    <phoneticPr fontId="4" type="noConversion"/>
  </si>
  <si>
    <t>EL</t>
    <phoneticPr fontId="4" type="noConversion"/>
  </si>
  <si>
    <t>PP</t>
    <phoneticPr fontId="4" type="noConversion"/>
  </si>
  <si>
    <t>Wh1</t>
    <phoneticPr fontId="4" type="noConversion"/>
  </si>
  <si>
    <t>WH2</t>
  </si>
  <si>
    <t>WH3</t>
  </si>
  <si>
    <t>WH4</t>
  </si>
  <si>
    <t>BK9</t>
    <phoneticPr fontId="4" type="noConversion"/>
  </si>
  <si>
    <t>UH</t>
    <phoneticPr fontId="4" type="noConversion"/>
  </si>
  <si>
    <t>재고 list</t>
    <phoneticPr fontId="3" type="noConversion"/>
  </si>
  <si>
    <t>PK1</t>
    <phoneticPr fontId="4" type="noConversion"/>
  </si>
  <si>
    <t>bk9</t>
    <phoneticPr fontId="4" type="noConversion"/>
  </si>
  <si>
    <t xml:space="preserve"> </t>
    <phoneticPr fontId="3" type="noConversion"/>
  </si>
  <si>
    <t>HY</t>
    <phoneticPr fontId="3" type="noConversion"/>
  </si>
  <si>
    <t>OR7</t>
    <phoneticPr fontId="4" type="noConversion"/>
  </si>
  <si>
    <t>DB9</t>
    <phoneticPr fontId="4" type="noConversion"/>
  </si>
  <si>
    <t>RD4</t>
    <phoneticPr fontId="4" type="noConversion"/>
  </si>
  <si>
    <t>BU1</t>
    <phoneticPr fontId="4" type="noConversion"/>
  </si>
  <si>
    <t>2011.12.31</t>
    <phoneticPr fontId="3" type="noConversion"/>
  </si>
  <si>
    <t>가공</t>
    <phoneticPr fontId="3" type="noConversion"/>
  </si>
  <si>
    <t>길이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</si>
</sst>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_-* #,##0.0_-;\-* #,##0.0_-;_-* &quot;-&quot;_-;_-@_-"/>
    <numFmt numFmtId="177" formatCode="0_ "/>
    <numFmt numFmtId="178" formatCode="0.000_ "/>
    <numFmt numFmtId="179" formatCode="_-* #,##0.000_-;\-* #,##0.000_-;_-* &quot;-&quot;_-;_-@_-"/>
    <numFmt numFmtId="180" formatCode="0.00_ "/>
    <numFmt numFmtId="181" formatCode="0.0_ 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theme="1"/>
      <name val="돋움"/>
      <family val="3"/>
      <charset val="129"/>
    </font>
    <font>
      <b/>
      <sz val="10"/>
      <name val="돋움"/>
      <family val="3"/>
      <charset val="129"/>
    </font>
    <font>
      <b/>
      <sz val="10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41" fontId="5" fillId="0" borderId="1" xfId="1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1" fontId="2" fillId="0" borderId="1" xfId="1" applyFont="1" applyFill="1" applyBorder="1">
      <alignment vertical="center"/>
    </xf>
    <xf numFmtId="41" fontId="2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41" fontId="5" fillId="0" borderId="1" xfId="1" applyFont="1" applyFill="1" applyBorder="1">
      <alignment vertical="center"/>
    </xf>
    <xf numFmtId="41" fontId="5" fillId="2" borderId="1" xfId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1" fontId="2" fillId="3" borderId="1" xfId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41" fontId="5" fillId="0" borderId="2" xfId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41" fontId="2" fillId="0" borderId="2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81" fontId="2" fillId="3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1" fontId="2" fillId="0" borderId="4" xfId="1" applyFont="1" applyBorder="1" applyAlignment="1">
      <alignment horizontal="right" vertical="center"/>
    </xf>
    <xf numFmtId="179" fontId="2" fillId="0" borderId="5" xfId="1" applyNumberFormat="1" applyFont="1" applyBorder="1" applyAlignment="1">
      <alignment horizontal="right" vertical="center"/>
    </xf>
    <xf numFmtId="41" fontId="5" fillId="0" borderId="4" xfId="1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41" fontId="2" fillId="0" borderId="5" xfId="1" applyFont="1" applyBorder="1" applyAlignment="1">
      <alignment horizontal="right" vertical="center"/>
    </xf>
    <xf numFmtId="41" fontId="2" fillId="2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/>
    </xf>
    <xf numFmtId="178" fontId="5" fillId="0" borderId="1" xfId="0" applyNumberFormat="1" applyFont="1" applyFill="1" applyBorder="1" applyAlignment="1">
      <alignment horizontal="right" vertical="center"/>
    </xf>
    <xf numFmtId="180" fontId="5" fillId="0" borderId="3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abSelected="1" workbookViewId="0">
      <selection activeCell="E8" sqref="E8"/>
    </sheetView>
  </sheetViews>
  <sheetFormatPr defaultRowHeight="16.5" x14ac:dyDescent="0.3"/>
  <cols>
    <col min="4" max="4" width="7.625" customWidth="1"/>
    <col min="5" max="5" width="8" customWidth="1"/>
    <col min="6" max="6" width="7.75" customWidth="1"/>
    <col min="7" max="7" width="7.875" customWidth="1"/>
    <col min="10" max="10" width="10.875" customWidth="1"/>
    <col min="12" max="12" width="9.875" customWidth="1"/>
  </cols>
  <sheetData>
    <row r="2" spans="1:12" x14ac:dyDescent="0.3">
      <c r="A2" t="s">
        <v>31</v>
      </c>
      <c r="K2" t="s">
        <v>40</v>
      </c>
    </row>
    <row r="3" spans="1:12" x14ac:dyDescent="0.3">
      <c r="A3" s="1" t="s">
        <v>0</v>
      </c>
      <c r="B3" s="1" t="s">
        <v>1</v>
      </c>
      <c r="C3" s="1" t="s">
        <v>41</v>
      </c>
      <c r="D3" s="1" t="s">
        <v>2</v>
      </c>
      <c r="E3" s="1" t="s">
        <v>3</v>
      </c>
      <c r="F3" s="1" t="s">
        <v>42</v>
      </c>
      <c r="G3" s="2" t="s">
        <v>4</v>
      </c>
      <c r="H3" s="3" t="s">
        <v>5</v>
      </c>
      <c r="I3" s="2" t="s">
        <v>6</v>
      </c>
      <c r="J3" s="2" t="s">
        <v>7</v>
      </c>
      <c r="K3" s="2" t="s">
        <v>8</v>
      </c>
      <c r="L3" s="2" t="s">
        <v>9</v>
      </c>
    </row>
    <row r="4" spans="1:12" x14ac:dyDescent="0.3">
      <c r="A4" s="1"/>
      <c r="B4" s="4"/>
      <c r="C4" s="4"/>
      <c r="D4" s="4" t="s">
        <v>10</v>
      </c>
      <c r="E4" s="4" t="s">
        <v>11</v>
      </c>
      <c r="F4" s="4" t="s">
        <v>11</v>
      </c>
      <c r="G4" s="5"/>
      <c r="H4" s="6" t="s">
        <v>12</v>
      </c>
      <c r="I4" s="5" t="s">
        <v>13</v>
      </c>
      <c r="J4" s="5" t="s">
        <v>14</v>
      </c>
      <c r="K4" s="5" t="s">
        <v>14</v>
      </c>
      <c r="L4" s="5" t="s">
        <v>14</v>
      </c>
    </row>
    <row r="5" spans="1:12" x14ac:dyDescent="0.3">
      <c r="A5" s="7" t="s">
        <v>15</v>
      </c>
      <c r="B5" s="7" t="s">
        <v>16</v>
      </c>
      <c r="C5" s="7" t="s">
        <v>23</v>
      </c>
      <c r="D5" s="36">
        <v>70</v>
      </c>
      <c r="E5" s="37">
        <v>0.7</v>
      </c>
      <c r="F5" s="38">
        <v>2000</v>
      </c>
      <c r="G5" s="39">
        <v>10</v>
      </c>
      <c r="H5" s="9">
        <f>(D5*E5*F5*G5)/1000</f>
        <v>980</v>
      </c>
      <c r="I5" s="10">
        <v>4500</v>
      </c>
      <c r="J5" s="10">
        <f>H5*I5</f>
        <v>4410000</v>
      </c>
      <c r="K5" s="10">
        <f>J5*0.1</f>
        <v>441000</v>
      </c>
      <c r="L5" s="10">
        <f>J5+K5</f>
        <v>4851000</v>
      </c>
    </row>
    <row r="6" spans="1:12" x14ac:dyDescent="0.3">
      <c r="A6" s="7" t="s">
        <v>15</v>
      </c>
      <c r="B6" s="7" t="s">
        <v>16</v>
      </c>
      <c r="C6" s="7" t="s">
        <v>23</v>
      </c>
      <c r="D6" s="36">
        <v>40</v>
      </c>
      <c r="E6" s="37">
        <v>1.0900000000000001</v>
      </c>
      <c r="F6" s="38">
        <v>100</v>
      </c>
      <c r="G6" s="39">
        <v>32</v>
      </c>
      <c r="H6" s="9">
        <f>(D6*E6*F6*G6)/1000</f>
        <v>139.52000000000001</v>
      </c>
      <c r="I6" s="10">
        <v>4500</v>
      </c>
      <c r="J6" s="10">
        <f>H6*I6</f>
        <v>627840</v>
      </c>
      <c r="K6" s="10">
        <f>J6*0.1</f>
        <v>62784</v>
      </c>
      <c r="L6" s="10">
        <f>J6+K6</f>
        <v>690624</v>
      </c>
    </row>
    <row r="7" spans="1:12" x14ac:dyDescent="0.15">
      <c r="A7" s="13"/>
      <c r="B7" s="14" t="s">
        <v>18</v>
      </c>
      <c r="C7" s="14" t="s">
        <v>32</v>
      </c>
      <c r="D7" s="40">
        <v>60</v>
      </c>
      <c r="E7" s="41">
        <v>1.56</v>
      </c>
      <c r="F7" s="40">
        <v>1000</v>
      </c>
      <c r="G7" s="40">
        <v>2</v>
      </c>
      <c r="H7" s="12">
        <f t="shared" ref="H7:H10" si="0">(D7*E7*F7*G7)/1000</f>
        <v>187.20000000000002</v>
      </c>
      <c r="I7" s="15">
        <v>3600</v>
      </c>
      <c r="J7" s="16">
        <f t="shared" ref="J7:J10" si="1">H7*I7</f>
        <v>673920.00000000012</v>
      </c>
      <c r="K7" s="16">
        <f t="shared" ref="K7:K10" si="2">J7*0.1</f>
        <v>67392.000000000015</v>
      </c>
      <c r="L7" s="16">
        <f t="shared" ref="L7:L10" si="3">J7+K7</f>
        <v>741312.00000000012</v>
      </c>
    </row>
    <row r="8" spans="1:12" x14ac:dyDescent="0.15">
      <c r="A8" s="17"/>
      <c r="B8" s="18" t="s">
        <v>18</v>
      </c>
      <c r="C8" s="18" t="s">
        <v>19</v>
      </c>
      <c r="D8" s="42">
        <v>85</v>
      </c>
      <c r="E8" s="43">
        <v>0.9</v>
      </c>
      <c r="F8" s="42">
        <v>500</v>
      </c>
      <c r="G8" s="42">
        <v>4</v>
      </c>
      <c r="H8" s="9">
        <f t="shared" si="0"/>
        <v>153</v>
      </c>
      <c r="I8" s="15">
        <v>3600</v>
      </c>
      <c r="J8" s="20">
        <f t="shared" si="1"/>
        <v>550800</v>
      </c>
      <c r="K8" s="20">
        <f t="shared" si="2"/>
        <v>55080</v>
      </c>
      <c r="L8" s="20">
        <f t="shared" si="3"/>
        <v>605880</v>
      </c>
    </row>
    <row r="9" spans="1:12" x14ac:dyDescent="0.15">
      <c r="A9" s="17"/>
      <c r="B9" s="18" t="s">
        <v>18</v>
      </c>
      <c r="C9" s="18" t="s">
        <v>19</v>
      </c>
      <c r="D9" s="42">
        <v>100</v>
      </c>
      <c r="E9" s="43">
        <v>0.9</v>
      </c>
      <c r="F9" s="42">
        <v>300</v>
      </c>
      <c r="G9" s="42">
        <v>2</v>
      </c>
      <c r="H9" s="9">
        <f t="shared" si="0"/>
        <v>54</v>
      </c>
      <c r="I9" s="15">
        <v>3600</v>
      </c>
      <c r="J9" s="20">
        <f t="shared" si="1"/>
        <v>194400</v>
      </c>
      <c r="K9" s="20">
        <f t="shared" si="2"/>
        <v>19440</v>
      </c>
      <c r="L9" s="20">
        <f t="shared" si="3"/>
        <v>213840</v>
      </c>
    </row>
    <row r="10" spans="1:12" x14ac:dyDescent="0.15">
      <c r="A10" s="13"/>
      <c r="B10" s="21" t="s">
        <v>20</v>
      </c>
      <c r="C10" s="21" t="s">
        <v>21</v>
      </c>
      <c r="D10" s="44">
        <v>30</v>
      </c>
      <c r="E10" s="41">
        <v>1.57</v>
      </c>
      <c r="F10" s="45">
        <v>3000</v>
      </c>
      <c r="G10" s="45">
        <v>4</v>
      </c>
      <c r="H10" s="12">
        <f t="shared" si="0"/>
        <v>565.20000000000005</v>
      </c>
      <c r="I10" s="15">
        <v>3500</v>
      </c>
      <c r="J10" s="16">
        <f t="shared" si="1"/>
        <v>1978200.0000000002</v>
      </c>
      <c r="K10" s="16">
        <f t="shared" si="2"/>
        <v>197820.00000000003</v>
      </c>
      <c r="L10" s="16">
        <f t="shared" si="3"/>
        <v>2176020.0000000005</v>
      </c>
    </row>
    <row r="11" spans="1:12" x14ac:dyDescent="0.15">
      <c r="A11" s="22"/>
      <c r="B11" s="22" t="s">
        <v>16</v>
      </c>
      <c r="C11" s="8" t="s">
        <v>22</v>
      </c>
      <c r="D11" s="46">
        <v>15</v>
      </c>
      <c r="E11" s="47">
        <v>1</v>
      </c>
      <c r="F11" s="46">
        <v>1000</v>
      </c>
      <c r="G11" s="46">
        <v>30</v>
      </c>
      <c r="H11" s="9">
        <f>(D11*E11*F11*G11)/1000</f>
        <v>450</v>
      </c>
      <c r="I11" s="19">
        <v>3800</v>
      </c>
      <c r="J11" s="10">
        <f>H11*I11</f>
        <v>1710000</v>
      </c>
      <c r="K11" s="10">
        <f>J11*0.1</f>
        <v>171000</v>
      </c>
      <c r="L11" s="10">
        <f>J11+K11</f>
        <v>1881000</v>
      </c>
    </row>
    <row r="12" spans="1:12" x14ac:dyDescent="0.3">
      <c r="A12" s="27"/>
      <c r="B12" s="7" t="s">
        <v>23</v>
      </c>
      <c r="C12" s="7" t="s">
        <v>18</v>
      </c>
      <c r="D12" s="36">
        <v>25</v>
      </c>
      <c r="E12" s="48">
        <v>1.45</v>
      </c>
      <c r="F12" s="38">
        <v>2000</v>
      </c>
      <c r="G12" s="39">
        <v>4</v>
      </c>
      <c r="H12" s="28">
        <f t="shared" ref="H12:H28" si="4">(D12*E12*F12*G12)/1000</f>
        <v>290</v>
      </c>
      <c r="I12" s="29">
        <v>4500</v>
      </c>
      <c r="J12" s="29">
        <f t="shared" ref="J12:J28" si="5">H12*I12</f>
        <v>1305000</v>
      </c>
      <c r="K12" s="29">
        <f t="shared" ref="K12:K28" si="6">J12*0.1</f>
        <v>130500</v>
      </c>
      <c r="L12" s="29">
        <f t="shared" ref="L12:L28" si="7">J12+K12</f>
        <v>1435500</v>
      </c>
    </row>
    <row r="13" spans="1:12" x14ac:dyDescent="0.3">
      <c r="A13" s="8"/>
      <c r="B13" s="7" t="s">
        <v>17</v>
      </c>
      <c r="C13" s="7" t="s">
        <v>24</v>
      </c>
      <c r="D13" s="38">
        <v>23</v>
      </c>
      <c r="E13" s="38">
        <v>2.35</v>
      </c>
      <c r="F13" s="38">
        <v>1000</v>
      </c>
      <c r="G13" s="39">
        <v>1</v>
      </c>
      <c r="H13" s="28">
        <f t="shared" si="4"/>
        <v>54.050000000000004</v>
      </c>
      <c r="I13" s="29">
        <v>3500</v>
      </c>
      <c r="J13" s="29">
        <f t="shared" si="5"/>
        <v>189175.00000000003</v>
      </c>
      <c r="K13" s="29">
        <f t="shared" si="6"/>
        <v>18917.500000000004</v>
      </c>
      <c r="L13" s="29">
        <f t="shared" si="7"/>
        <v>208092.50000000003</v>
      </c>
    </row>
    <row r="14" spans="1:12" x14ac:dyDescent="0.3">
      <c r="A14" s="8"/>
      <c r="B14" s="7" t="s">
        <v>17</v>
      </c>
      <c r="C14" s="7" t="s">
        <v>24</v>
      </c>
      <c r="D14" s="38">
        <v>23</v>
      </c>
      <c r="E14" s="38">
        <v>2.06</v>
      </c>
      <c r="F14" s="38">
        <v>250</v>
      </c>
      <c r="G14" s="39">
        <v>40</v>
      </c>
      <c r="H14" s="28">
        <f t="shared" ref="H14" si="8">(D14*E14*F14*G14)/1000</f>
        <v>473.8</v>
      </c>
      <c r="I14" s="29">
        <v>3500</v>
      </c>
      <c r="J14" s="29">
        <f t="shared" ref="J14" si="9">H14*I14</f>
        <v>1658300</v>
      </c>
      <c r="K14" s="29">
        <f t="shared" ref="K14" si="10">J14*0.1</f>
        <v>165830</v>
      </c>
      <c r="L14" s="29">
        <f t="shared" ref="L14" si="11">J14+K14</f>
        <v>1824130</v>
      </c>
    </row>
    <row r="15" spans="1:12" x14ac:dyDescent="0.3">
      <c r="A15" s="8"/>
      <c r="B15" s="7" t="s">
        <v>17</v>
      </c>
      <c r="C15" s="7" t="s">
        <v>24</v>
      </c>
      <c r="D15" s="38">
        <v>15</v>
      </c>
      <c r="E15" s="38">
        <v>1</v>
      </c>
      <c r="F15" s="38">
        <v>1000</v>
      </c>
      <c r="G15" s="39">
        <v>7</v>
      </c>
      <c r="H15" s="28">
        <f t="shared" si="4"/>
        <v>105</v>
      </c>
      <c r="I15" s="29">
        <v>3500</v>
      </c>
      <c r="J15" s="29">
        <f t="shared" si="5"/>
        <v>367500</v>
      </c>
      <c r="K15" s="29">
        <f t="shared" si="6"/>
        <v>36750</v>
      </c>
      <c r="L15" s="29">
        <f t="shared" si="7"/>
        <v>404250</v>
      </c>
    </row>
    <row r="16" spans="1:12" x14ac:dyDescent="0.3">
      <c r="A16" s="8"/>
      <c r="B16" s="7" t="s">
        <v>17</v>
      </c>
      <c r="C16" s="7" t="s">
        <v>24</v>
      </c>
      <c r="D16" s="38">
        <v>15</v>
      </c>
      <c r="E16" s="38">
        <v>1.63</v>
      </c>
      <c r="F16" s="38">
        <v>700</v>
      </c>
      <c r="G16" s="39">
        <v>2</v>
      </c>
      <c r="H16" s="28">
        <f t="shared" si="4"/>
        <v>34.229999999999997</v>
      </c>
      <c r="I16" s="29">
        <v>3500</v>
      </c>
      <c r="J16" s="29">
        <f t="shared" si="5"/>
        <v>119804.99999999999</v>
      </c>
      <c r="K16" s="29">
        <f t="shared" si="6"/>
        <v>11980.5</v>
      </c>
      <c r="L16" s="29">
        <f t="shared" si="7"/>
        <v>131785.5</v>
      </c>
    </row>
    <row r="17" spans="1:12" x14ac:dyDescent="0.3">
      <c r="A17" s="8"/>
      <c r="B17" s="7" t="s">
        <v>17</v>
      </c>
      <c r="C17" s="7" t="s">
        <v>24</v>
      </c>
      <c r="D17" s="38">
        <v>30</v>
      </c>
      <c r="E17" s="38">
        <v>1.5</v>
      </c>
      <c r="F17" s="38">
        <v>500</v>
      </c>
      <c r="G17" s="39">
        <v>6</v>
      </c>
      <c r="H17" s="28">
        <f t="shared" si="4"/>
        <v>135</v>
      </c>
      <c r="I17" s="29">
        <v>3500</v>
      </c>
      <c r="J17" s="29">
        <f t="shared" si="5"/>
        <v>472500</v>
      </c>
      <c r="K17" s="29">
        <f t="shared" si="6"/>
        <v>47250</v>
      </c>
      <c r="L17" s="29">
        <f t="shared" si="7"/>
        <v>519750</v>
      </c>
    </row>
    <row r="18" spans="1:12" x14ac:dyDescent="0.3">
      <c r="A18" s="8" t="s">
        <v>34</v>
      </c>
      <c r="B18" s="7" t="s">
        <v>25</v>
      </c>
      <c r="C18" s="7" t="s">
        <v>24</v>
      </c>
      <c r="D18" s="38">
        <v>30</v>
      </c>
      <c r="E18" s="38">
        <v>1.5</v>
      </c>
      <c r="F18" s="38">
        <v>1000</v>
      </c>
      <c r="G18" s="39">
        <v>20</v>
      </c>
      <c r="H18" s="28">
        <f t="shared" si="4"/>
        <v>900</v>
      </c>
      <c r="I18" s="29">
        <v>3500</v>
      </c>
      <c r="J18" s="29">
        <f t="shared" si="5"/>
        <v>3150000</v>
      </c>
      <c r="K18" s="29">
        <f t="shared" si="6"/>
        <v>315000</v>
      </c>
      <c r="L18" s="29">
        <f t="shared" si="7"/>
        <v>3465000</v>
      </c>
    </row>
    <row r="19" spans="1:12" x14ac:dyDescent="0.3">
      <c r="A19" s="8" t="s">
        <v>35</v>
      </c>
      <c r="B19" s="7" t="s">
        <v>17</v>
      </c>
      <c r="C19" s="7" t="s">
        <v>24</v>
      </c>
      <c r="D19" s="38">
        <v>30</v>
      </c>
      <c r="E19" s="38">
        <v>0.74</v>
      </c>
      <c r="F19" s="38">
        <v>3000</v>
      </c>
      <c r="G19" s="39">
        <v>7</v>
      </c>
      <c r="H19" s="28">
        <f t="shared" si="4"/>
        <v>466.2</v>
      </c>
      <c r="I19" s="29">
        <v>3500</v>
      </c>
      <c r="J19" s="29">
        <f t="shared" si="5"/>
        <v>1631700</v>
      </c>
      <c r="K19" s="29">
        <f t="shared" si="6"/>
        <v>163170</v>
      </c>
      <c r="L19" s="29">
        <f t="shared" si="7"/>
        <v>1794870</v>
      </c>
    </row>
    <row r="20" spans="1:12" x14ac:dyDescent="0.3">
      <c r="A20" s="8" t="s">
        <v>35</v>
      </c>
      <c r="B20" s="7" t="s">
        <v>17</v>
      </c>
      <c r="C20" s="7" t="s">
        <v>24</v>
      </c>
      <c r="D20" s="38">
        <v>30</v>
      </c>
      <c r="E20" s="38">
        <v>1.5649999999999999</v>
      </c>
      <c r="F20" s="38">
        <v>1000</v>
      </c>
      <c r="G20" s="39">
        <v>3</v>
      </c>
      <c r="H20" s="28">
        <f t="shared" ref="H20" si="12">(D20*E20*F20*G20)/1000</f>
        <v>140.84999999999997</v>
      </c>
      <c r="I20" s="29">
        <v>3500</v>
      </c>
      <c r="J20" s="29">
        <f t="shared" ref="J20" si="13">H20*I20</f>
        <v>492974.99999999988</v>
      </c>
      <c r="K20" s="29">
        <f t="shared" ref="K20" si="14">J20*0.1</f>
        <v>49297.499999999993</v>
      </c>
      <c r="L20" s="29">
        <f t="shared" ref="L20" si="15">J20+K20</f>
        <v>542272.49999999988</v>
      </c>
    </row>
    <row r="21" spans="1:12" x14ac:dyDescent="0.3">
      <c r="A21" s="8"/>
      <c r="B21" s="7" t="s">
        <v>33</v>
      </c>
      <c r="C21" s="7" t="s">
        <v>24</v>
      </c>
      <c r="D21" s="38">
        <v>50</v>
      </c>
      <c r="E21" s="38">
        <v>1.6</v>
      </c>
      <c r="F21" s="38">
        <v>1000</v>
      </c>
      <c r="G21" s="39">
        <v>3</v>
      </c>
      <c r="H21" s="28">
        <f t="shared" si="4"/>
        <v>240</v>
      </c>
      <c r="I21" s="29">
        <v>3500</v>
      </c>
      <c r="J21" s="29">
        <f t="shared" si="5"/>
        <v>840000</v>
      </c>
      <c r="K21" s="29">
        <f t="shared" si="6"/>
        <v>84000</v>
      </c>
      <c r="L21" s="29">
        <f t="shared" si="7"/>
        <v>924000</v>
      </c>
    </row>
    <row r="22" spans="1:12" x14ac:dyDescent="0.3">
      <c r="A22" s="8"/>
      <c r="B22" s="7" t="s">
        <v>36</v>
      </c>
      <c r="C22" s="7" t="s">
        <v>24</v>
      </c>
      <c r="D22" s="38">
        <v>70</v>
      </c>
      <c r="E22" s="38">
        <v>1</v>
      </c>
      <c r="F22" s="38">
        <v>300</v>
      </c>
      <c r="G22" s="39">
        <v>8</v>
      </c>
      <c r="H22" s="28">
        <f t="shared" ref="H22" si="16">(D22*E22*F22*G22)/1000</f>
        <v>168</v>
      </c>
      <c r="I22" s="29">
        <v>3600</v>
      </c>
      <c r="J22" s="29">
        <f t="shared" ref="J22" si="17">H22*I22</f>
        <v>604800</v>
      </c>
      <c r="K22" s="29">
        <f t="shared" ref="K22" si="18">J22*0.1</f>
        <v>60480</v>
      </c>
      <c r="L22" s="29">
        <f t="shared" ref="L22" si="19">J22+K22</f>
        <v>665280</v>
      </c>
    </row>
    <row r="23" spans="1:12" x14ac:dyDescent="0.3">
      <c r="A23" s="8"/>
      <c r="B23" s="7" t="s">
        <v>37</v>
      </c>
      <c r="C23" s="7" t="s">
        <v>24</v>
      </c>
      <c r="D23" s="38">
        <v>60</v>
      </c>
      <c r="E23" s="38">
        <v>0.9</v>
      </c>
      <c r="F23" s="38">
        <v>500</v>
      </c>
      <c r="G23" s="39">
        <v>12</v>
      </c>
      <c r="H23" s="28">
        <f t="shared" ref="H23:H24" si="20">(D23*E23*F23*G23)/1000</f>
        <v>324</v>
      </c>
      <c r="I23" s="29">
        <v>3600</v>
      </c>
      <c r="J23" s="29">
        <f t="shared" ref="J23:J24" si="21">H23*I23</f>
        <v>1166400</v>
      </c>
      <c r="K23" s="29">
        <f t="shared" ref="K23:K24" si="22">J23*0.1</f>
        <v>116640</v>
      </c>
      <c r="L23" s="29">
        <f t="shared" ref="L23:L24" si="23">J23+K23</f>
        <v>1283040</v>
      </c>
    </row>
    <row r="24" spans="1:12" x14ac:dyDescent="0.3">
      <c r="A24" s="8"/>
      <c r="B24" s="7" t="s">
        <v>38</v>
      </c>
      <c r="C24" s="7" t="s">
        <v>24</v>
      </c>
      <c r="D24" s="38">
        <v>60</v>
      </c>
      <c r="E24" s="38">
        <v>0.8</v>
      </c>
      <c r="F24" s="38">
        <v>300</v>
      </c>
      <c r="G24" s="39">
        <v>10</v>
      </c>
      <c r="H24" s="28">
        <f t="shared" si="20"/>
        <v>144</v>
      </c>
      <c r="I24" s="29">
        <v>3600</v>
      </c>
      <c r="J24" s="29">
        <f t="shared" si="21"/>
        <v>518400</v>
      </c>
      <c r="K24" s="29">
        <f t="shared" si="22"/>
        <v>51840</v>
      </c>
      <c r="L24" s="29">
        <f t="shared" si="23"/>
        <v>570240</v>
      </c>
    </row>
    <row r="25" spans="1:12" x14ac:dyDescent="0.3">
      <c r="A25" s="8"/>
      <c r="B25" s="7" t="s">
        <v>39</v>
      </c>
      <c r="C25" s="7" t="s">
        <v>24</v>
      </c>
      <c r="D25" s="38">
        <v>60</v>
      </c>
      <c r="E25" s="38">
        <v>1</v>
      </c>
      <c r="F25" s="38">
        <v>300</v>
      </c>
      <c r="G25" s="39">
        <v>10</v>
      </c>
      <c r="H25" s="28">
        <f t="shared" ref="H25" si="24">(D25*E25*F25*G25)/1000</f>
        <v>180</v>
      </c>
      <c r="I25" s="29">
        <v>3600</v>
      </c>
      <c r="J25" s="29">
        <f t="shared" ref="J25" si="25">H25*I25</f>
        <v>648000</v>
      </c>
      <c r="K25" s="29">
        <f t="shared" ref="K25" si="26">J25*0.1</f>
        <v>64800</v>
      </c>
      <c r="L25" s="29">
        <f t="shared" ref="L25" si="27">J25+K25</f>
        <v>712800</v>
      </c>
    </row>
    <row r="26" spans="1:12" x14ac:dyDescent="0.3">
      <c r="A26" s="8"/>
      <c r="B26" s="7" t="s">
        <v>26</v>
      </c>
      <c r="C26" s="7" t="s">
        <v>24</v>
      </c>
      <c r="D26" s="38">
        <v>50</v>
      </c>
      <c r="E26" s="38">
        <v>1</v>
      </c>
      <c r="F26" s="38">
        <v>1000</v>
      </c>
      <c r="G26" s="39">
        <v>4</v>
      </c>
      <c r="H26" s="28">
        <f t="shared" si="4"/>
        <v>200</v>
      </c>
      <c r="I26" s="29">
        <v>3500</v>
      </c>
      <c r="J26" s="29">
        <f t="shared" si="5"/>
        <v>700000</v>
      </c>
      <c r="K26" s="29">
        <f t="shared" si="6"/>
        <v>70000</v>
      </c>
      <c r="L26" s="29">
        <f t="shared" si="7"/>
        <v>770000</v>
      </c>
    </row>
    <row r="27" spans="1:12" x14ac:dyDescent="0.3">
      <c r="A27" s="8"/>
      <c r="B27" s="7" t="s">
        <v>27</v>
      </c>
      <c r="C27" s="7" t="s">
        <v>24</v>
      </c>
      <c r="D27" s="38">
        <v>50</v>
      </c>
      <c r="E27" s="38">
        <v>0.23899999999999999</v>
      </c>
      <c r="F27" s="38">
        <v>1000</v>
      </c>
      <c r="G27" s="39">
        <v>6</v>
      </c>
      <c r="H27" s="28">
        <f t="shared" si="4"/>
        <v>71.7</v>
      </c>
      <c r="I27" s="29">
        <v>3500</v>
      </c>
      <c r="J27" s="29">
        <f t="shared" si="5"/>
        <v>250950</v>
      </c>
      <c r="K27" s="29">
        <f t="shared" si="6"/>
        <v>25095</v>
      </c>
      <c r="L27" s="29">
        <f t="shared" si="7"/>
        <v>276045</v>
      </c>
    </row>
    <row r="28" spans="1:12" x14ac:dyDescent="0.3">
      <c r="A28" s="8"/>
      <c r="B28" s="7" t="s">
        <v>28</v>
      </c>
      <c r="C28" s="7" t="s">
        <v>24</v>
      </c>
      <c r="D28" s="38">
        <v>50</v>
      </c>
      <c r="E28" s="49">
        <v>0.47799999999999998</v>
      </c>
      <c r="F28" s="38">
        <v>1000</v>
      </c>
      <c r="G28" s="39">
        <v>3</v>
      </c>
      <c r="H28" s="28">
        <f t="shared" si="4"/>
        <v>71.7</v>
      </c>
      <c r="I28" s="29">
        <v>3500</v>
      </c>
      <c r="J28" s="29">
        <f t="shared" si="5"/>
        <v>250950</v>
      </c>
      <c r="K28" s="29">
        <f t="shared" si="6"/>
        <v>25095</v>
      </c>
      <c r="L28" s="29">
        <f t="shared" si="7"/>
        <v>276045</v>
      </c>
    </row>
    <row r="29" spans="1:12" x14ac:dyDescent="0.3">
      <c r="A29" s="27"/>
      <c r="B29" s="7" t="s">
        <v>17</v>
      </c>
      <c r="C29" s="7" t="s">
        <v>24</v>
      </c>
      <c r="D29" s="38">
        <v>100</v>
      </c>
      <c r="E29" s="49">
        <v>1</v>
      </c>
      <c r="F29" s="38">
        <v>300</v>
      </c>
      <c r="G29" s="39">
        <v>6</v>
      </c>
      <c r="H29" s="28">
        <f>(D29*E29*F29*G29)/1000</f>
        <v>180</v>
      </c>
      <c r="I29" s="29">
        <v>3500</v>
      </c>
      <c r="J29" s="29">
        <f t="shared" ref="J29" si="28">H29*I29</f>
        <v>630000</v>
      </c>
      <c r="K29" s="29">
        <f t="shared" ref="K29" si="29">J29*0.1</f>
        <v>63000</v>
      </c>
      <c r="L29" s="29">
        <f t="shared" ref="L29" si="30">J29+K29</f>
        <v>693000</v>
      </c>
    </row>
    <row r="30" spans="1:12" x14ac:dyDescent="0.3">
      <c r="A30" s="27"/>
      <c r="B30" s="7" t="s">
        <v>17</v>
      </c>
      <c r="C30" s="7" t="s">
        <v>24</v>
      </c>
      <c r="D30" s="38">
        <v>90</v>
      </c>
      <c r="E30" s="49">
        <v>1</v>
      </c>
      <c r="F30" s="38">
        <v>200</v>
      </c>
      <c r="G30" s="39">
        <v>4</v>
      </c>
      <c r="H30" s="28">
        <f>(D30*E30*F30*G30)/1000</f>
        <v>72</v>
      </c>
      <c r="I30" s="29">
        <v>3500</v>
      </c>
      <c r="J30" s="29">
        <f t="shared" ref="J30" si="31">H30*I30</f>
        <v>252000</v>
      </c>
      <c r="K30" s="29">
        <f t="shared" ref="K30" si="32">J30*0.1</f>
        <v>25200</v>
      </c>
      <c r="L30" s="29">
        <f t="shared" ref="L30" si="33">J30+K30</f>
        <v>277200</v>
      </c>
    </row>
    <row r="31" spans="1:12" x14ac:dyDescent="0.3">
      <c r="A31" s="2"/>
      <c r="B31" s="1" t="s">
        <v>29</v>
      </c>
      <c r="C31" s="1" t="s">
        <v>30</v>
      </c>
      <c r="D31" s="50">
        <v>60</v>
      </c>
      <c r="E31" s="50">
        <v>1.2</v>
      </c>
      <c r="F31" s="50">
        <v>200</v>
      </c>
      <c r="G31" s="51">
        <v>1</v>
      </c>
      <c r="H31" s="30">
        <f t="shared" ref="H31" si="34">(D31*E31*F31*G31)/1000</f>
        <v>14.4</v>
      </c>
      <c r="I31" s="29">
        <v>3800</v>
      </c>
      <c r="J31" s="31">
        <f t="shared" ref="J31" si="35">H31*I31</f>
        <v>54720</v>
      </c>
      <c r="K31" s="31">
        <f t="shared" ref="K31" si="36">J31*0.1</f>
        <v>5472</v>
      </c>
      <c r="L31" s="31">
        <f t="shared" ref="L31" si="37">J31+K31</f>
        <v>60192</v>
      </c>
    </row>
    <row r="32" spans="1:12" x14ac:dyDescent="0.3">
      <c r="A32" s="32"/>
      <c r="B32" s="1"/>
      <c r="C32" s="1"/>
      <c r="D32" s="11"/>
      <c r="E32" s="33"/>
      <c r="F32" s="1"/>
      <c r="G32" s="2"/>
      <c r="H32" s="30"/>
      <c r="I32" s="31"/>
      <c r="J32" s="31"/>
      <c r="K32" s="31"/>
      <c r="L32" s="31"/>
    </row>
    <row r="33" spans="1:12" x14ac:dyDescent="0.3">
      <c r="A33" s="26"/>
      <c r="B33" s="23"/>
      <c r="C33" s="23"/>
      <c r="D33" s="34"/>
      <c r="E33" s="1"/>
      <c r="F33" s="1"/>
      <c r="G33" s="24">
        <f>SUM(G12:G32)</f>
        <v>157</v>
      </c>
      <c r="H33" s="35">
        <f>SUM(H12:H32)</f>
        <v>4264.9299999999985</v>
      </c>
      <c r="I33" s="31"/>
      <c r="J33" s="25">
        <f>SUM(J12:J32)</f>
        <v>15303175</v>
      </c>
      <c r="K33" s="25">
        <f>SUM(K12:K32)</f>
        <v>1530317.5</v>
      </c>
      <c r="L33" s="25">
        <f>SUM(L12:L32)</f>
        <v>16833492.5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2012-01-03T07:23:30Z</dcterms:created>
  <dcterms:modified xsi:type="dcterms:W3CDTF">2012-01-04T08:49:29Z</dcterms:modified>
</cp:coreProperties>
</file>