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" yWindow="-210" windowWidth="16125" windowHeight="12855" tabRatio="905"/>
  </bookViews>
  <sheets>
    <sheet name="9.07" sheetId="13" r:id="rId1"/>
  </sheets>
  <definedNames>
    <definedName name="_xlnm.Print_Area" localSheetId="0">'9.07'!$A$1:$P$23</definedName>
  </definedNames>
  <calcPr calcId="125725"/>
</workbook>
</file>

<file path=xl/calcChain.xml><?xml version="1.0" encoding="utf-8"?>
<calcChain xmlns="http://schemas.openxmlformats.org/spreadsheetml/2006/main">
  <c r="X8" i="13"/>
  <c r="P15" l="1"/>
  <c r="P17"/>
  <c r="P9"/>
  <c r="P11"/>
  <c r="H9"/>
  <c r="H10"/>
  <c r="H11"/>
  <c r="H13" l="1"/>
  <c r="X13" s="1"/>
  <c r="G12"/>
  <c r="F12"/>
  <c r="E12"/>
  <c r="D12"/>
  <c r="H8"/>
  <c r="X9" s="1"/>
  <c r="H12" l="1"/>
  <c r="X12" s="1"/>
  <c r="E18" l="1"/>
  <c r="E21" s="1"/>
  <c r="M16"/>
  <c r="O20" l="1"/>
  <c r="N20"/>
  <c r="M20"/>
  <c r="K20"/>
  <c r="H20"/>
  <c r="Y20" s="1"/>
  <c r="O19"/>
  <c r="N19"/>
  <c r="M19"/>
  <c r="K19"/>
  <c r="H19"/>
  <c r="Y19" s="1"/>
  <c r="G18"/>
  <c r="G21" s="1"/>
  <c r="F18"/>
  <c r="F21" s="1"/>
  <c r="D18"/>
  <c r="D21" s="1"/>
  <c r="H17"/>
  <c r="O16"/>
  <c r="N16"/>
  <c r="K16"/>
  <c r="H16"/>
  <c r="H15"/>
  <c r="O14"/>
  <c r="N14"/>
  <c r="M14"/>
  <c r="M18" s="1"/>
  <c r="K14"/>
  <c r="K18" s="1"/>
  <c r="H14"/>
  <c r="X14" s="1"/>
  <c r="O10"/>
  <c r="N10"/>
  <c r="M10"/>
  <c r="K10"/>
  <c r="O8"/>
  <c r="N8"/>
  <c r="N12" s="1"/>
  <c r="M8"/>
  <c r="K8"/>
  <c r="P16" l="1"/>
  <c r="P10"/>
  <c r="P19"/>
  <c r="Y23" s="1"/>
  <c r="M12"/>
  <c r="K12" s="1"/>
  <c r="K21" s="1"/>
  <c r="O12"/>
  <c r="P8"/>
  <c r="O18"/>
  <c r="H18"/>
  <c r="H21" s="1"/>
  <c r="P20"/>
  <c r="P14"/>
  <c r="P12" l="1"/>
  <c r="M21"/>
  <c r="N18"/>
  <c r="O21"/>
  <c r="K13"/>
  <c r="N21" l="1"/>
  <c r="P18"/>
  <c r="R24" s="1"/>
  <c r="P21" l="1"/>
  <c r="M13" l="1"/>
  <c r="N13"/>
  <c r="O13"/>
  <c r="P13" l="1"/>
  <c r="Y22" s="1"/>
  <c r="Y24" s="1"/>
</calcChain>
</file>

<file path=xl/sharedStrings.xml><?xml version="1.0" encoding="utf-8"?>
<sst xmlns="http://schemas.openxmlformats.org/spreadsheetml/2006/main" count="42" uniqueCount="30">
  <si>
    <t>일  일  결  산  서</t>
    <phoneticPr fontId="2" type="noConversion"/>
  </si>
  <si>
    <t>결재</t>
    <phoneticPr fontId="2" type="noConversion"/>
  </si>
  <si>
    <t>담당</t>
    <phoneticPr fontId="2" type="noConversion"/>
  </si>
  <si>
    <t>과장</t>
    <phoneticPr fontId="2" type="noConversion"/>
  </si>
  <si>
    <t>상무</t>
    <phoneticPr fontId="2" type="noConversion"/>
  </si>
  <si>
    <t>조합장</t>
    <phoneticPr fontId="2" type="noConversion"/>
  </si>
  <si>
    <t>아래와 같이 결산함</t>
    <phoneticPr fontId="2" type="noConversion"/>
  </si>
  <si>
    <t>단위 (kg, 원)</t>
    <phoneticPr fontId="2" type="noConversion"/>
  </si>
  <si>
    <t>거래처명/품목</t>
    <phoneticPr fontId="2" type="noConversion"/>
  </si>
  <si>
    <t>금일처리내역</t>
    <phoneticPr fontId="2" type="noConversion"/>
  </si>
  <si>
    <t>누적합계</t>
    <phoneticPr fontId="2" type="noConversion"/>
  </si>
  <si>
    <t>왕특</t>
    <phoneticPr fontId="2" type="noConversion"/>
  </si>
  <si>
    <t>특</t>
    <phoneticPr fontId="2" type="noConversion"/>
  </si>
  <si>
    <t>대</t>
    <phoneticPr fontId="2" type="noConversion"/>
  </si>
  <si>
    <t>중</t>
    <phoneticPr fontId="2" type="noConversion"/>
  </si>
  <si>
    <t>소</t>
    <phoneticPr fontId="2" type="noConversion"/>
  </si>
  <si>
    <t>합계</t>
    <phoneticPr fontId="2" type="noConversion"/>
  </si>
  <si>
    <t>매입</t>
    <phoneticPr fontId="2" type="noConversion"/>
  </si>
  <si>
    <t>매출</t>
    <phoneticPr fontId="2" type="noConversion"/>
  </si>
  <si>
    <t>수량합계</t>
    <phoneticPr fontId="2" type="noConversion"/>
  </si>
  <si>
    <t>금액합계</t>
    <phoneticPr fontId="2" type="noConversion"/>
  </si>
  <si>
    <t>청양군산림조합</t>
    <phoneticPr fontId="2" type="noConversion"/>
  </si>
  <si>
    <t>일반</t>
    <phoneticPr fontId="2" type="noConversion"/>
  </si>
  <si>
    <t>대보</t>
    <phoneticPr fontId="2" type="noConversion"/>
  </si>
  <si>
    <t>옥광</t>
    <phoneticPr fontId="2" type="noConversion"/>
  </si>
  <si>
    <t>은행</t>
    <phoneticPr fontId="2" type="noConversion"/>
  </si>
  <si>
    <t>수수료합계</t>
    <phoneticPr fontId="2" type="noConversion"/>
  </si>
  <si>
    <t>재고</t>
    <phoneticPr fontId="2" type="noConversion"/>
  </si>
  <si>
    <t>날   짜 : 2015년 9월 07일</t>
    <phoneticPr fontId="2" type="noConversion"/>
  </si>
  <si>
    <t>사업명 : 2015년 밤공판사업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</si>
</sst>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_-* #,##0.0_-;\-* #,##0.0_-;_-* &quot;-&quot;?_-;_-@_-"/>
    <numFmt numFmtId="177" formatCode="#,##0.0_ "/>
    <numFmt numFmtId="178" formatCode="#,##0_ "/>
    <numFmt numFmtId="179" formatCode="#,##0.0_);[Red]\(#,##0.0\)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8" fontId="5" fillId="0" borderId="1" xfId="0" applyNumberFormat="1" applyFont="1" applyBorder="1" applyAlignment="1">
      <alignment vertical="center" shrinkToFit="1"/>
    </xf>
    <xf numFmtId="178" fontId="5" fillId="0" borderId="3" xfId="0" applyNumberFormat="1" applyFont="1" applyBorder="1" applyAlignment="1">
      <alignment vertical="center" shrinkToFit="1"/>
    </xf>
    <xf numFmtId="178" fontId="5" fillId="0" borderId="10" xfId="0" applyNumberFormat="1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7" fontId="6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178" fontId="5" fillId="0" borderId="1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177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Border="1">
      <alignment vertical="center"/>
    </xf>
    <xf numFmtId="177" fontId="5" fillId="0" borderId="10" xfId="0" applyNumberFormat="1" applyFont="1" applyBorder="1" applyAlignment="1">
      <alignment vertical="center" shrinkToFit="1"/>
    </xf>
    <xf numFmtId="177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178" fontId="5" fillId="0" borderId="14" xfId="0" applyNumberFormat="1" applyFont="1" applyBorder="1" applyAlignment="1">
      <alignment horizontal="center" vertical="center" shrinkToFit="1"/>
    </xf>
    <xf numFmtId="178" fontId="3" fillId="0" borderId="14" xfId="0" applyNumberFormat="1" applyFont="1" applyBorder="1" applyAlignment="1">
      <alignment vertical="center" shrinkToFit="1"/>
    </xf>
    <xf numFmtId="178" fontId="5" fillId="0" borderId="14" xfId="0" applyNumberFormat="1" applyFont="1" applyBorder="1" applyAlignment="1">
      <alignment vertical="center" shrinkToFit="1"/>
    </xf>
    <xf numFmtId="178" fontId="5" fillId="0" borderId="14" xfId="0" applyNumberFormat="1" applyFont="1" applyBorder="1">
      <alignment vertical="center"/>
    </xf>
    <xf numFmtId="178" fontId="5" fillId="0" borderId="15" xfId="0" applyNumberFormat="1" applyFont="1" applyBorder="1" applyAlignment="1">
      <alignment vertical="center" shrinkToFit="1"/>
    </xf>
    <xf numFmtId="178" fontId="5" fillId="0" borderId="16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6" fillId="0" borderId="4" xfId="0" applyNumberFormat="1" applyFont="1" applyBorder="1">
      <alignment vertical="center"/>
    </xf>
    <xf numFmtId="0" fontId="6" fillId="0" borderId="4" xfId="0" applyFont="1" applyBorder="1">
      <alignment vertical="center"/>
    </xf>
    <xf numFmtId="177" fontId="6" fillId="0" borderId="21" xfId="0" applyNumberFormat="1" applyFont="1" applyBorder="1">
      <alignment vertical="center"/>
    </xf>
    <xf numFmtId="178" fontId="3" fillId="0" borderId="0" xfId="0" applyNumberFormat="1" applyFont="1" applyAlignment="1">
      <alignment vertical="center" shrinkToFit="1"/>
    </xf>
    <xf numFmtId="178" fontId="0" fillId="0" borderId="0" xfId="0" applyNumberFormat="1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0" fontId="0" fillId="0" borderId="0" xfId="1" applyNumberFormat="1" applyFont="1">
      <alignment vertical="center"/>
    </xf>
    <xf numFmtId="177" fontId="3" fillId="0" borderId="0" xfId="0" applyNumberFormat="1" applyFont="1" applyAlignment="1">
      <alignment vertical="center" shrinkToFit="1"/>
    </xf>
    <xf numFmtId="177" fontId="3" fillId="0" borderId="0" xfId="1" applyNumberFormat="1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178" fontId="3" fillId="0" borderId="0" xfId="1" applyNumberFormat="1" applyFont="1" applyAlignment="1">
      <alignment vertical="center" shrinkToFit="1"/>
    </xf>
    <xf numFmtId="179" fontId="6" fillId="0" borderId="1" xfId="0" applyNumberFormat="1" applyFont="1" applyBorder="1">
      <alignment vertical="center"/>
    </xf>
    <xf numFmtId="179" fontId="6" fillId="0" borderId="4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5" fillId="0" borderId="24" xfId="0" applyNumberFormat="1" applyFont="1" applyBorder="1" applyAlignment="1">
      <alignment horizontal="center" vertical="center" shrinkToFit="1"/>
    </xf>
    <xf numFmtId="178" fontId="3" fillId="0" borderId="24" xfId="0" applyNumberFormat="1" applyFont="1" applyBorder="1" applyAlignment="1">
      <alignment vertical="center" shrinkToFit="1"/>
    </xf>
    <xf numFmtId="178" fontId="5" fillId="0" borderId="24" xfId="0" applyNumberFormat="1" applyFont="1" applyBorder="1" applyAlignment="1">
      <alignment vertical="center" shrinkToFit="1"/>
    </xf>
    <xf numFmtId="177" fontId="5" fillId="0" borderId="24" xfId="0" applyNumberFormat="1" applyFont="1" applyBorder="1" applyAlignment="1">
      <alignment vertical="center" shrinkToFit="1"/>
    </xf>
    <xf numFmtId="177" fontId="5" fillId="0" borderId="22" xfId="0" applyNumberFormat="1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177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 shrinkToFit="1"/>
    </xf>
    <xf numFmtId="178" fontId="5" fillId="0" borderId="14" xfId="0" applyNumberFormat="1" applyFont="1" applyBorder="1" applyAlignment="1">
      <alignment horizontal="right" vertical="center" shrinkToFit="1"/>
    </xf>
    <xf numFmtId="177" fontId="6" fillId="0" borderId="4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 shrinkToFit="1"/>
    </xf>
    <xf numFmtId="177" fontId="5" fillId="0" borderId="24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right" vertical="center" shrinkToFit="1"/>
    </xf>
    <xf numFmtId="177" fontId="5" fillId="0" borderId="26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 shrinkToFit="1"/>
    </xf>
    <xf numFmtId="177" fontId="5" fillId="0" borderId="18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8" fontId="5" fillId="0" borderId="20" xfId="0" applyNumberFormat="1" applyFont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 shrinkToFit="1"/>
    </xf>
    <xf numFmtId="178" fontId="5" fillId="0" borderId="18" xfId="0" applyNumberFormat="1" applyFont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33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381001</xdr:colOff>
      <xdr:row>21</xdr:row>
      <xdr:rowOff>28575</xdr:rowOff>
    </xdr:from>
    <xdr:to>
      <xdr:col>14</xdr:col>
      <xdr:colOff>274321</xdr:colOff>
      <xdr:row>22</xdr:row>
      <xdr:rowOff>180975</xdr:rowOff>
    </xdr:to>
    <xdr:pic>
      <xdr:nvPicPr>
        <xdr:cNvPr id="2" name="그림 1" descr="마크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1" y="6296025"/>
          <a:ext cx="579120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Y26"/>
  <sheetViews>
    <sheetView tabSelected="1" workbookViewId="0">
      <selection activeCell="N7" sqref="N7"/>
    </sheetView>
  </sheetViews>
  <sheetFormatPr defaultRowHeight="16.5"/>
  <cols>
    <col min="1" max="1" width="6.25" customWidth="1"/>
    <col min="2" max="2" width="9" style="1"/>
    <col min="3" max="3" width="8.875" customWidth="1"/>
    <col min="4" max="4" width="9.625" style="24" customWidth="1"/>
    <col min="5" max="7" width="8.875" style="24" customWidth="1"/>
    <col min="8" max="8" width="11.375" style="24" customWidth="1"/>
    <col min="9" max="9" width="0.75" style="7" customWidth="1"/>
    <col min="11" max="11" width="5.125" customWidth="1"/>
    <col min="12" max="12" width="4.875" customWidth="1"/>
    <col min="16" max="16" width="10" customWidth="1"/>
    <col min="18" max="18" width="11" bestFit="1" customWidth="1"/>
    <col min="22" max="22" width="12.375" style="11" bestFit="1" customWidth="1"/>
    <col min="25" max="25" width="11.875" bestFit="1" customWidth="1"/>
  </cols>
  <sheetData>
    <row r="1" spans="1:25">
      <c r="A1" s="4"/>
      <c r="B1" s="5"/>
      <c r="C1" s="4"/>
      <c r="D1" s="75" t="s">
        <v>0</v>
      </c>
      <c r="E1" s="75"/>
      <c r="F1" s="75"/>
      <c r="G1" s="75"/>
      <c r="H1" s="75"/>
      <c r="I1" s="75"/>
      <c r="J1" s="75"/>
      <c r="K1" s="75"/>
      <c r="L1" s="76" t="s">
        <v>1</v>
      </c>
      <c r="M1" s="56" t="s">
        <v>2</v>
      </c>
      <c r="N1" s="56" t="s">
        <v>3</v>
      </c>
      <c r="O1" s="56" t="s">
        <v>4</v>
      </c>
      <c r="P1" s="56" t="s">
        <v>5</v>
      </c>
    </row>
    <row r="2" spans="1:25">
      <c r="A2" s="4" t="s">
        <v>28</v>
      </c>
      <c r="B2" s="5"/>
      <c r="C2" s="4"/>
      <c r="D2" s="75"/>
      <c r="E2" s="75"/>
      <c r="F2" s="75"/>
      <c r="G2" s="75"/>
      <c r="H2" s="75"/>
      <c r="I2" s="75"/>
      <c r="J2" s="75"/>
      <c r="K2" s="75"/>
      <c r="L2" s="77"/>
      <c r="M2" s="74"/>
      <c r="N2" s="74"/>
      <c r="O2" s="74"/>
      <c r="P2" s="74"/>
    </row>
    <row r="3" spans="1:25" ht="30.75" customHeight="1">
      <c r="A3" s="4" t="s">
        <v>29</v>
      </c>
      <c r="B3" s="5"/>
      <c r="C3" s="4"/>
      <c r="D3" s="20"/>
      <c r="E3" s="20"/>
      <c r="F3" s="20"/>
      <c r="G3" s="20"/>
      <c r="H3" s="20"/>
      <c r="I3" s="6"/>
      <c r="J3" s="4"/>
      <c r="K3" s="4"/>
      <c r="L3" s="78"/>
      <c r="M3" s="74"/>
      <c r="N3" s="74"/>
      <c r="O3" s="74"/>
      <c r="P3" s="74"/>
    </row>
    <row r="4" spans="1:25" ht="19.5" customHeight="1">
      <c r="A4" s="4" t="s">
        <v>6</v>
      </c>
      <c r="B4" s="5"/>
      <c r="C4" s="4"/>
      <c r="D4" s="20"/>
      <c r="E4" s="20"/>
      <c r="F4" s="20"/>
      <c r="G4" s="20"/>
      <c r="H4" s="20"/>
      <c r="I4" s="6"/>
      <c r="J4" s="4"/>
      <c r="K4" s="4"/>
      <c r="L4" s="65"/>
      <c r="M4" s="64"/>
      <c r="N4" s="64"/>
      <c r="O4" s="64"/>
      <c r="P4" s="64"/>
    </row>
    <row r="5" spans="1:25" ht="14.25" customHeight="1" thickBot="1">
      <c r="A5" s="4"/>
      <c r="B5" s="5"/>
      <c r="C5" s="4"/>
      <c r="D5" s="20"/>
      <c r="E5" s="20"/>
      <c r="F5" s="20"/>
      <c r="G5" s="20"/>
      <c r="H5" s="20"/>
      <c r="I5" s="6"/>
      <c r="J5" s="4"/>
      <c r="K5" s="4"/>
      <c r="L5" s="4"/>
      <c r="M5" s="4"/>
      <c r="N5" s="4"/>
      <c r="O5" s="80" t="s">
        <v>7</v>
      </c>
      <c r="P5" s="80"/>
    </row>
    <row r="6" spans="1:25" s="1" customFormat="1" ht="24.75" customHeight="1" thickTop="1">
      <c r="A6" s="81" t="s">
        <v>8</v>
      </c>
      <c r="B6" s="82"/>
      <c r="C6" s="82" t="s">
        <v>9</v>
      </c>
      <c r="D6" s="82"/>
      <c r="E6" s="82"/>
      <c r="F6" s="82"/>
      <c r="G6" s="82"/>
      <c r="H6" s="82"/>
      <c r="I6" s="9"/>
      <c r="J6" s="82" t="s">
        <v>10</v>
      </c>
      <c r="K6" s="82"/>
      <c r="L6" s="82"/>
      <c r="M6" s="82"/>
      <c r="N6" s="82"/>
      <c r="O6" s="82"/>
      <c r="P6" s="84"/>
      <c r="V6" s="12"/>
    </row>
    <row r="7" spans="1:25" s="1" customFormat="1" ht="24.75" customHeight="1">
      <c r="A7" s="83"/>
      <c r="B7" s="74"/>
      <c r="C7" s="56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8"/>
      <c r="J7" s="56" t="s">
        <v>11</v>
      </c>
      <c r="K7" s="74" t="s">
        <v>12</v>
      </c>
      <c r="L7" s="74"/>
      <c r="M7" s="56" t="s">
        <v>13</v>
      </c>
      <c r="N7" s="56" t="s">
        <v>14</v>
      </c>
      <c r="O7" s="56" t="s">
        <v>15</v>
      </c>
      <c r="P7" s="10" t="s">
        <v>16</v>
      </c>
      <c r="V7" s="12"/>
    </row>
    <row r="8" spans="1:25" ht="24.75" customHeight="1">
      <c r="A8" s="99" t="s">
        <v>17</v>
      </c>
      <c r="B8" s="57" t="s">
        <v>22</v>
      </c>
      <c r="C8" s="3"/>
      <c r="D8" s="22">
        <v>580.29999999999995</v>
      </c>
      <c r="E8" s="22">
        <v>3840</v>
      </c>
      <c r="F8" s="22">
        <v>2472.3000000000002</v>
      </c>
      <c r="G8" s="22">
        <v>937.8</v>
      </c>
      <c r="H8" s="22">
        <f>SUM(D8:G8)</f>
        <v>7830.4000000000005</v>
      </c>
      <c r="I8" s="26"/>
      <c r="J8" s="22"/>
      <c r="K8" s="96">
        <f>D8+R8</f>
        <v>580.29999999999995</v>
      </c>
      <c r="L8" s="96"/>
      <c r="M8" s="66">
        <f>E8+T8</f>
        <v>3840</v>
      </c>
      <c r="N8" s="66">
        <f>F8+U8</f>
        <v>2472.3000000000002</v>
      </c>
      <c r="O8" s="66">
        <f>G8+V8</f>
        <v>937.8</v>
      </c>
      <c r="P8" s="27">
        <f>SUM(K8:O8)</f>
        <v>7830.4000000000005</v>
      </c>
      <c r="R8" s="31"/>
      <c r="S8" s="31"/>
      <c r="T8" s="31"/>
      <c r="U8" s="31"/>
      <c r="V8" s="48"/>
      <c r="W8" s="31"/>
      <c r="X8" s="31">
        <f>X7+I7</f>
        <v>0</v>
      </c>
    </row>
    <row r="9" spans="1:25" ht="24.75" customHeight="1">
      <c r="A9" s="92"/>
      <c r="B9" s="57" t="s">
        <v>23</v>
      </c>
      <c r="C9" s="3"/>
      <c r="D9" s="18"/>
      <c r="E9" s="18"/>
      <c r="F9" s="18"/>
      <c r="G9" s="18"/>
      <c r="H9" s="22">
        <f t="shared" ref="H9:H11" si="0">SUM(D9:G9)</f>
        <v>0</v>
      </c>
      <c r="I9" s="19"/>
      <c r="J9" s="18"/>
      <c r="K9" s="79"/>
      <c r="L9" s="79"/>
      <c r="M9" s="67"/>
      <c r="N9" s="67"/>
      <c r="O9" s="67"/>
      <c r="P9" s="27">
        <f t="shared" ref="P9:P11" si="1">SUM(K9:O9)</f>
        <v>0</v>
      </c>
      <c r="V9" s="49"/>
      <c r="X9" s="31">
        <f>W8+H8</f>
        <v>7830.4000000000005</v>
      </c>
    </row>
    <row r="10" spans="1:25" ht="24.75" customHeight="1">
      <c r="A10" s="92"/>
      <c r="B10" s="57" t="s">
        <v>24</v>
      </c>
      <c r="C10" s="3"/>
      <c r="D10" s="18"/>
      <c r="E10" s="18"/>
      <c r="F10" s="18"/>
      <c r="G10" s="18"/>
      <c r="H10" s="22">
        <f t="shared" si="0"/>
        <v>0</v>
      </c>
      <c r="I10" s="19"/>
      <c r="J10" s="18"/>
      <c r="K10" s="96">
        <f>D10+R10</f>
        <v>0</v>
      </c>
      <c r="L10" s="96"/>
      <c r="M10" s="66">
        <f>E10+T10</f>
        <v>0</v>
      </c>
      <c r="N10" s="66">
        <f>F10+U10</f>
        <v>0</v>
      </c>
      <c r="O10" s="66">
        <f>G10+V10</f>
        <v>0</v>
      </c>
      <c r="P10" s="27">
        <f t="shared" si="1"/>
        <v>0</v>
      </c>
      <c r="V10" s="49"/>
    </row>
    <row r="11" spans="1:25" ht="24.75" customHeight="1">
      <c r="A11" s="92"/>
      <c r="B11" s="57" t="s">
        <v>25</v>
      </c>
      <c r="C11" s="3"/>
      <c r="D11" s="22"/>
      <c r="E11" s="18"/>
      <c r="F11" s="18"/>
      <c r="G11" s="18"/>
      <c r="H11" s="22">
        <f t="shared" si="0"/>
        <v>0</v>
      </c>
      <c r="I11" s="19"/>
      <c r="J11" s="18"/>
      <c r="K11" s="79"/>
      <c r="L11" s="79"/>
      <c r="M11" s="67"/>
      <c r="N11" s="67"/>
      <c r="O11" s="67"/>
      <c r="P11" s="27">
        <f t="shared" si="1"/>
        <v>0</v>
      </c>
      <c r="V11" s="49"/>
    </row>
    <row r="12" spans="1:25" s="14" customFormat="1" ht="24.75" customHeight="1">
      <c r="A12" s="92"/>
      <c r="B12" s="25" t="s">
        <v>19</v>
      </c>
      <c r="C12" s="13"/>
      <c r="D12" s="28">
        <f>SUM(D8:D11)</f>
        <v>580.29999999999995</v>
      </c>
      <c r="E12" s="28">
        <f>SUM(E8:E11)</f>
        <v>3840</v>
      </c>
      <c r="F12" s="28">
        <f>SUM(F8:F11)</f>
        <v>2472.3000000000002</v>
      </c>
      <c r="G12" s="28">
        <f>SUM(G8:G11)</f>
        <v>937.8</v>
      </c>
      <c r="H12" s="29">
        <f>SUM(D12:G12)</f>
        <v>7830.4000000000005</v>
      </c>
      <c r="I12" s="16"/>
      <c r="J12" s="15"/>
      <c r="K12" s="88">
        <f>SUM(K8:L11)</f>
        <v>580.29999999999995</v>
      </c>
      <c r="L12" s="89"/>
      <c r="M12" s="68">
        <f>SUM(M8:M11)</f>
        <v>3840</v>
      </c>
      <c r="N12" s="68">
        <f>SUM(N8:N11)</f>
        <v>2472.3000000000002</v>
      </c>
      <c r="O12" s="68">
        <f>SUM(O8:O11)</f>
        <v>937.8</v>
      </c>
      <c r="P12" s="30">
        <f>SUM(K12:O12)</f>
        <v>7830.4000000000005</v>
      </c>
      <c r="R12" s="31"/>
      <c r="S12" s="31"/>
      <c r="T12" s="31"/>
      <c r="U12" s="31"/>
      <c r="V12" s="48"/>
      <c r="W12" s="50"/>
      <c r="X12" s="50">
        <f>H12+W12</f>
        <v>7830.4000000000005</v>
      </c>
    </row>
    <row r="13" spans="1:25" s="14" customFormat="1" ht="24.75" customHeight="1" thickBot="1">
      <c r="A13" s="93"/>
      <c r="B13" s="33" t="s">
        <v>20</v>
      </c>
      <c r="C13" s="34"/>
      <c r="D13" s="35">
        <v>1740900</v>
      </c>
      <c r="E13" s="35">
        <v>7680000</v>
      </c>
      <c r="F13" s="35">
        <v>2472300</v>
      </c>
      <c r="G13" s="35">
        <v>468900</v>
      </c>
      <c r="H13" s="36">
        <f>SUM(D13:G13)</f>
        <v>12362100</v>
      </c>
      <c r="I13" s="37"/>
      <c r="J13" s="35"/>
      <c r="K13" s="90">
        <f>D13+R13</f>
        <v>1740900</v>
      </c>
      <c r="L13" s="91"/>
      <c r="M13" s="69">
        <f>E13+T13</f>
        <v>7680000</v>
      </c>
      <c r="N13" s="69">
        <f>U13+F13</f>
        <v>2472300</v>
      </c>
      <c r="O13" s="69">
        <f>V13+G13</f>
        <v>468900</v>
      </c>
      <c r="P13" s="38">
        <f>SUM(K13:O13)</f>
        <v>12362100</v>
      </c>
      <c r="R13" s="15"/>
      <c r="S13" s="15"/>
      <c r="T13" s="15"/>
      <c r="U13" s="15"/>
      <c r="V13" s="23"/>
      <c r="W13" s="44"/>
      <c r="X13" s="44">
        <f>W13+H13</f>
        <v>12362100</v>
      </c>
      <c r="Y13" s="44"/>
    </row>
    <row r="14" spans="1:25" ht="24.75" customHeight="1" thickTop="1">
      <c r="A14" s="92" t="s">
        <v>18</v>
      </c>
      <c r="B14" s="39" t="s">
        <v>22</v>
      </c>
      <c r="C14" s="40"/>
      <c r="D14" s="41">
        <v>400</v>
      </c>
      <c r="E14" s="41">
        <v>3760</v>
      </c>
      <c r="F14" s="41">
        <v>2520</v>
      </c>
      <c r="G14" s="41">
        <v>960</v>
      </c>
      <c r="H14" s="41">
        <f t="shared" ref="H14:H17" si="2">SUM(D14:G14)</f>
        <v>7640</v>
      </c>
      <c r="I14" s="19"/>
      <c r="J14" s="42"/>
      <c r="K14" s="94">
        <f>D14+R14</f>
        <v>400</v>
      </c>
      <c r="L14" s="94"/>
      <c r="M14" s="70">
        <f>E14+T14</f>
        <v>3760</v>
      </c>
      <c r="N14" s="70">
        <f>F14+U14</f>
        <v>2520</v>
      </c>
      <c r="O14" s="70">
        <f>G14+V14</f>
        <v>960</v>
      </c>
      <c r="P14" s="43">
        <f>SUM(K14:O14)</f>
        <v>7640</v>
      </c>
      <c r="R14" s="50"/>
      <c r="S14" s="50"/>
      <c r="T14" s="50"/>
      <c r="U14" s="50"/>
      <c r="V14" s="51"/>
      <c r="W14" s="31"/>
      <c r="X14" s="31">
        <f>W14+H14</f>
        <v>7640</v>
      </c>
    </row>
    <row r="15" spans="1:25" ht="24.75" customHeight="1">
      <c r="A15" s="92"/>
      <c r="B15" s="57" t="s">
        <v>23</v>
      </c>
      <c r="C15" s="3"/>
      <c r="D15" s="18"/>
      <c r="E15" s="18"/>
      <c r="F15" s="18"/>
      <c r="G15" s="18"/>
      <c r="H15" s="41">
        <f t="shared" si="2"/>
        <v>0</v>
      </c>
      <c r="I15" s="19"/>
      <c r="J15" s="18"/>
      <c r="K15" s="95"/>
      <c r="L15" s="95"/>
      <c r="M15" s="71"/>
      <c r="N15" s="71"/>
      <c r="O15" s="71"/>
      <c r="P15" s="43">
        <f t="shared" ref="P15:P17" si="3">SUM(K15:O15)</f>
        <v>0</v>
      </c>
      <c r="R15" s="14"/>
      <c r="S15" s="14"/>
      <c r="T15" s="14"/>
      <c r="U15" s="14"/>
      <c r="V15" s="52"/>
    </row>
    <row r="16" spans="1:25" ht="24.75" customHeight="1">
      <c r="A16" s="92"/>
      <c r="B16" s="57" t="s">
        <v>24</v>
      </c>
      <c r="C16" s="3"/>
      <c r="D16" s="18"/>
      <c r="E16" s="54"/>
      <c r="F16" s="54"/>
      <c r="G16" s="54"/>
      <c r="H16" s="55">
        <f t="shared" si="2"/>
        <v>0</v>
      </c>
      <c r="I16" s="19"/>
      <c r="J16" s="18"/>
      <c r="K16" s="96">
        <f>D16+R16</f>
        <v>0</v>
      </c>
      <c r="L16" s="96"/>
      <c r="M16" s="66">
        <f>E16+T16</f>
        <v>0</v>
      </c>
      <c r="N16" s="66">
        <f>F16+U16</f>
        <v>0</v>
      </c>
      <c r="O16" s="66">
        <f>G16+V16</f>
        <v>0</v>
      </c>
      <c r="P16" s="43">
        <f t="shared" si="3"/>
        <v>0</v>
      </c>
      <c r="R16" s="18"/>
      <c r="S16" s="18"/>
      <c r="T16" s="18"/>
      <c r="U16" s="18"/>
      <c r="V16" s="18"/>
    </row>
    <row r="17" spans="1:25" ht="24.75" customHeight="1">
      <c r="A17" s="92"/>
      <c r="B17" s="57" t="s">
        <v>25</v>
      </c>
      <c r="C17" s="3"/>
      <c r="D17" s="18"/>
      <c r="E17" s="18"/>
      <c r="F17" s="18"/>
      <c r="G17" s="18"/>
      <c r="H17" s="41">
        <f t="shared" si="2"/>
        <v>0</v>
      </c>
      <c r="I17" s="19"/>
      <c r="J17" s="18"/>
      <c r="K17" s="95"/>
      <c r="L17" s="95"/>
      <c r="M17" s="71"/>
      <c r="N17" s="71"/>
      <c r="O17" s="71"/>
      <c r="P17" s="43">
        <f t="shared" si="3"/>
        <v>0</v>
      </c>
      <c r="V17" s="49"/>
    </row>
    <row r="18" spans="1:25" s="14" customFormat="1" ht="24.75" customHeight="1">
      <c r="A18" s="92"/>
      <c r="B18" s="25" t="s">
        <v>19</v>
      </c>
      <c r="C18" s="13"/>
      <c r="D18" s="28">
        <f>SUM(D14:D17)</f>
        <v>400</v>
      </c>
      <c r="E18" s="28">
        <f>SUM(E14:E17)</f>
        <v>3760</v>
      </c>
      <c r="F18" s="28">
        <f>SUM(F14:F17)</f>
        <v>2520</v>
      </c>
      <c r="G18" s="28">
        <f>SUM(G14:G17)</f>
        <v>960</v>
      </c>
      <c r="H18" s="29">
        <f>SUM(D18:G18)</f>
        <v>7640</v>
      </c>
      <c r="I18" s="16"/>
      <c r="J18" s="15"/>
      <c r="K18" s="88">
        <f>SUM(K14:L17)</f>
        <v>400</v>
      </c>
      <c r="L18" s="89"/>
      <c r="M18" s="68">
        <f>SUM(M14:M17)</f>
        <v>3760</v>
      </c>
      <c r="N18" s="68">
        <f>SUM(N14:N17)</f>
        <v>2520</v>
      </c>
      <c r="O18" s="68">
        <f>SUM(O14:O17)</f>
        <v>960</v>
      </c>
      <c r="P18" s="30">
        <f>SUM(K18:O18)</f>
        <v>7640</v>
      </c>
      <c r="R18" s="31"/>
      <c r="S18" s="31"/>
      <c r="T18" s="31"/>
      <c r="U18" s="31"/>
      <c r="V18" s="48"/>
      <c r="W18" s="50"/>
    </row>
    <row r="19" spans="1:25" s="14" customFormat="1" ht="24.75" customHeight="1">
      <c r="A19" s="92"/>
      <c r="B19" s="25" t="s">
        <v>26</v>
      </c>
      <c r="C19" s="13"/>
      <c r="D19" s="15">
        <v>100000</v>
      </c>
      <c r="E19" s="15">
        <v>752000</v>
      </c>
      <c r="F19" s="15">
        <v>504000</v>
      </c>
      <c r="G19" s="15">
        <v>96000</v>
      </c>
      <c r="H19" s="23">
        <f>SUM(D19:G19)</f>
        <v>1452000</v>
      </c>
      <c r="I19" s="16"/>
      <c r="J19" s="15"/>
      <c r="K19" s="97">
        <f>D19+R19</f>
        <v>100000</v>
      </c>
      <c r="L19" s="98"/>
      <c r="M19" s="72">
        <f>E19+T19</f>
        <v>752000</v>
      </c>
      <c r="N19" s="72">
        <f>F19+U19</f>
        <v>504000</v>
      </c>
      <c r="O19" s="72">
        <f>G19+V19</f>
        <v>96000</v>
      </c>
      <c r="P19" s="17">
        <f>SUM(K19:O19)</f>
        <v>1452000</v>
      </c>
      <c r="R19" s="44"/>
      <c r="S19" s="44"/>
      <c r="T19" s="44"/>
      <c r="U19" s="44"/>
      <c r="V19" s="53"/>
      <c r="W19" s="44"/>
      <c r="Y19" s="44">
        <f>W19+H19</f>
        <v>1452000</v>
      </c>
    </row>
    <row r="20" spans="1:25" s="14" customFormat="1" ht="24.75" customHeight="1" thickBot="1">
      <c r="A20" s="93"/>
      <c r="B20" s="33" t="s">
        <v>20</v>
      </c>
      <c r="C20" s="34"/>
      <c r="D20" s="35">
        <v>1300000</v>
      </c>
      <c r="E20" s="35">
        <v>8272000</v>
      </c>
      <c r="F20" s="35">
        <v>3024000</v>
      </c>
      <c r="G20" s="35">
        <v>576000</v>
      </c>
      <c r="H20" s="36">
        <f>SUM(D20:G20)</f>
        <v>13172000</v>
      </c>
      <c r="I20" s="37"/>
      <c r="J20" s="35"/>
      <c r="K20" s="90">
        <f>D20+R20</f>
        <v>1300000</v>
      </c>
      <c r="L20" s="91"/>
      <c r="M20" s="69">
        <f>E20+T20</f>
        <v>8272000</v>
      </c>
      <c r="N20" s="69">
        <f>F20+U20</f>
        <v>3024000</v>
      </c>
      <c r="O20" s="69">
        <f>G20+V20</f>
        <v>576000</v>
      </c>
      <c r="P20" s="38">
        <f>H20+W20</f>
        <v>13172000</v>
      </c>
      <c r="R20" s="44"/>
      <c r="S20" s="44"/>
      <c r="T20" s="44"/>
      <c r="U20" s="44"/>
      <c r="V20" s="53"/>
      <c r="W20" s="44"/>
      <c r="Y20" s="44">
        <f>W20+H20</f>
        <v>13172000</v>
      </c>
    </row>
    <row r="21" spans="1:25" s="14" customFormat="1" ht="24.75" customHeight="1" thickTop="1" thickBot="1">
      <c r="A21" s="63" t="s">
        <v>27</v>
      </c>
      <c r="B21" s="58"/>
      <c r="C21" s="59"/>
      <c r="D21" s="61">
        <f>D12-D18</f>
        <v>180.29999999999995</v>
      </c>
      <c r="E21" s="61">
        <f t="shared" ref="E21:H21" si="4">E12-E18</f>
        <v>80</v>
      </c>
      <c r="F21" s="61">
        <f t="shared" si="4"/>
        <v>-47.699999999999818</v>
      </c>
      <c r="G21" s="61">
        <f t="shared" si="4"/>
        <v>-22.200000000000045</v>
      </c>
      <c r="H21" s="61">
        <f t="shared" si="4"/>
        <v>190.40000000000055</v>
      </c>
      <c r="I21" s="60"/>
      <c r="J21" s="60"/>
      <c r="K21" s="85">
        <f>K12-K18</f>
        <v>180.29999999999995</v>
      </c>
      <c r="L21" s="86"/>
      <c r="M21" s="73">
        <f>M12-M18</f>
        <v>80</v>
      </c>
      <c r="N21" s="73">
        <f>N12-N18</f>
        <v>-47.699999999999818</v>
      </c>
      <c r="O21" s="73">
        <f>O12-O18</f>
        <v>-22.200000000000045</v>
      </c>
      <c r="P21" s="62">
        <f>P12-P18</f>
        <v>190.40000000000055</v>
      </c>
      <c r="R21" s="44"/>
      <c r="S21" s="44"/>
      <c r="T21" s="44"/>
      <c r="U21" s="44"/>
      <c r="V21" s="53"/>
      <c r="W21" s="44"/>
      <c r="Y21" s="44"/>
    </row>
    <row r="22" spans="1:25" ht="10.5" customHeight="1" thickTop="1">
      <c r="M22" s="32"/>
      <c r="N22" s="87" t="s">
        <v>21</v>
      </c>
      <c r="O22" s="87"/>
      <c r="P22" s="87"/>
      <c r="R22" s="45"/>
      <c r="Y22" s="45">
        <f>P20-P13</f>
        <v>809900</v>
      </c>
    </row>
    <row r="23" spans="1:25">
      <c r="M23" s="2"/>
      <c r="N23" s="87"/>
      <c r="O23" s="87"/>
      <c r="P23" s="87"/>
      <c r="Y23" s="46">
        <f>P19</f>
        <v>1452000</v>
      </c>
    </row>
    <row r="24" spans="1:25">
      <c r="R24" s="31">
        <f>P12-P18</f>
        <v>190.40000000000055</v>
      </c>
      <c r="Y24" s="47">
        <f>Y23-Y22</f>
        <v>642100</v>
      </c>
    </row>
    <row r="26" spans="1:25">
      <c r="Y26" s="47"/>
    </row>
  </sheetData>
  <mergeCells count="28">
    <mergeCell ref="K21:L21"/>
    <mergeCell ref="N22:P23"/>
    <mergeCell ref="K12:L12"/>
    <mergeCell ref="K13:L13"/>
    <mergeCell ref="A14:A20"/>
    <mergeCell ref="K14:L14"/>
    <mergeCell ref="K15:L15"/>
    <mergeCell ref="K16:L16"/>
    <mergeCell ref="K17:L17"/>
    <mergeCell ref="K18:L18"/>
    <mergeCell ref="K19:L19"/>
    <mergeCell ref="K20:L20"/>
    <mergeCell ref="A8:A13"/>
    <mergeCell ref="K8:L8"/>
    <mergeCell ref="K9:L9"/>
    <mergeCell ref="K10:L10"/>
    <mergeCell ref="K11:L11"/>
    <mergeCell ref="O5:P5"/>
    <mergeCell ref="A6:B7"/>
    <mergeCell ref="C6:H6"/>
    <mergeCell ref="J6:P6"/>
    <mergeCell ref="K7:L7"/>
    <mergeCell ref="P2:P3"/>
    <mergeCell ref="D1:K2"/>
    <mergeCell ref="L1:L3"/>
    <mergeCell ref="M2:M3"/>
    <mergeCell ref="N2:N3"/>
    <mergeCell ref="O2:O3"/>
  </mergeCells>
  <phoneticPr fontId="2" type="noConversion"/>
  <pageMargins left="0.49" right="0.17" top="0.71" bottom="0.2" header="0.31496062992125984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9.07</vt:lpstr>
      <vt:lpstr>'9.07'!Print_Area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CYSANRIM</dc:creator>
  <cp:lastModifiedBy>NFCF</cp:lastModifiedBy>
  <cp:lastPrinted>2015-11-20T10:04:34Z</cp:lastPrinted>
  <dcterms:created xsi:type="dcterms:W3CDTF">2013-09-11T09:09:27Z</dcterms:created>
  <dcterms:modified xsi:type="dcterms:W3CDTF">2017-11-16T22:56:15Z</dcterms:modified>
</cp:coreProperties>
</file>